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30" windowWidth="19440" windowHeight="7755"/>
  </bookViews>
  <sheets>
    <sheet name="ORÇAMENTO" sheetId="4" r:id="rId1"/>
    <sheet name="Cronograma" sheetId="2" r:id="rId2"/>
    <sheet name="BDI" sheetId="3" r:id="rId3"/>
  </sheets>
  <definedNames>
    <definedName name="_xlnm.Print_Area" localSheetId="2">BDI!$A$1:$G$22</definedName>
    <definedName name="_xlnm.Print_Area" localSheetId="1">Cronograma!$A$1:$G$14</definedName>
    <definedName name="_xlnm.Print_Area" localSheetId="0">ORÇAMENTO!$A$1:$J$30</definedName>
  </definedNames>
  <calcPr calcId="124519"/>
</workbook>
</file>

<file path=xl/calcChain.xml><?xml version="1.0" encoding="utf-8"?>
<calcChain xmlns="http://schemas.openxmlformats.org/spreadsheetml/2006/main">
  <c r="G6" i="2"/>
  <c r="G5"/>
  <c r="C6"/>
  <c r="C5"/>
  <c r="G11" i="3"/>
  <c r="G10"/>
  <c r="G15" s="1"/>
  <c r="F21" i="4" l="1"/>
  <c r="F18"/>
  <c r="F17"/>
  <c r="F16"/>
  <c r="F15"/>
  <c r="F14"/>
  <c r="C7" i="2"/>
  <c r="F22" i="4"/>
  <c r="G22"/>
  <c r="G19"/>
  <c r="F19" l="1"/>
  <c r="F24" s="1"/>
</calcChain>
</file>

<file path=xl/sharedStrings.xml><?xml version="1.0" encoding="utf-8"?>
<sst xmlns="http://schemas.openxmlformats.org/spreadsheetml/2006/main" count="88" uniqueCount="72">
  <si>
    <t>M2</t>
  </si>
  <si>
    <t>CRONOGRAMA FÍSICO DE EXECUÇÃO</t>
  </si>
  <si>
    <t>TOTAL</t>
  </si>
  <si>
    <t>PRAZO: 45 DIAS</t>
  </si>
  <si>
    <t>1º QUINZENA</t>
  </si>
  <si>
    <t>2º QUINZENA</t>
  </si>
  <si>
    <t>3º QUINZENA</t>
  </si>
  <si>
    <t>PLANILHA DE ORÇAMENTO</t>
  </si>
  <si>
    <t>Área:</t>
  </si>
  <si>
    <t>m²</t>
  </si>
  <si>
    <t>Descrição</t>
  </si>
  <si>
    <t>Quantidade</t>
  </si>
  <si>
    <t>M. Obra</t>
  </si>
  <si>
    <t>SINAPI</t>
  </si>
  <si>
    <t>74209/001</t>
  </si>
  <si>
    <t>73806/001</t>
  </si>
  <si>
    <t>Total do Grupo</t>
  </si>
  <si>
    <t>COMPOSIÇÃO</t>
  </si>
  <si>
    <t>Total do Orçamento</t>
  </si>
  <si>
    <t>DRENAGEM</t>
  </si>
  <si>
    <t>.2 LASTRO DE BRITA 3CM NO FUNDO DA VALA</t>
  </si>
  <si>
    <t>.3 ASSENTAMENTO E REJUNTE DOS TUBOS DE 600MM</t>
  </si>
  <si>
    <t>.4 ASSENTAMENTO E REJUNTE DOS TUBOS DE 400MM</t>
  </si>
  <si>
    <t>.5 EXECUÇÃO DE CAIXAS COLETORAS 1,00X1,00M INCLUSO FUNDO E TAMPA EM CONCRETO E GRELHA. REBOCO INTERNO NAS CAIXAS.</t>
  </si>
  <si>
    <t>PAVIMENTAÇÃO EM PEDRA BASALTO</t>
  </si>
  <si>
    <t>.1 EXECUÇÃO DE LASTRO DE PÓ DE BRITA E RECOLOCAÇÃO DO CALÇAMENTO</t>
  </si>
  <si>
    <t>UND</t>
  </si>
  <si>
    <t>___________________________</t>
  </si>
  <si>
    <t>VALOR</t>
  </si>
  <si>
    <t>.2</t>
  </si>
  <si>
    <t>.1</t>
  </si>
  <si>
    <t>Taquari, 16 de Agosto de 2018.</t>
  </si>
  <si>
    <t>M. de Obra</t>
  </si>
  <si>
    <t>Referência</t>
  </si>
  <si>
    <t>PESQUISA</t>
  </si>
  <si>
    <t xml:space="preserve">PESQUISA </t>
  </si>
  <si>
    <t>R$ Unit.</t>
  </si>
  <si>
    <t>R$ TOTAL</t>
  </si>
  <si>
    <t>ENCARGOS SOCIAIS:</t>
  </si>
  <si>
    <t>BDI:</t>
  </si>
  <si>
    <t>%</t>
  </si>
  <si>
    <t>ENG CIVIL SÉRGIO NOSCHANG CREA RS 152282D</t>
  </si>
  <si>
    <t>.1 PREPARO DE FUNDO DE VALA COM LARGURA MENOR QUE 1,5 M, EM LOCAL COM NÍVEL BAIXO DE INTERFERÊNCIA.</t>
  </si>
  <si>
    <t>84,16%(HORA) 47,54%(MÊS)</t>
  </si>
  <si>
    <t>Cálculo do BDI conforme Acórdão 2622/2013 TCU - Construção de Rodovias e Ferrovias</t>
  </si>
  <si>
    <t>1º Quartil</t>
  </si>
  <si>
    <t>2º Quartil</t>
  </si>
  <si>
    <t>3º Quartil</t>
  </si>
  <si>
    <t>ADOTADO</t>
  </si>
  <si>
    <t>Administração central</t>
  </si>
  <si>
    <t>AC:</t>
  </si>
  <si>
    <t>Seguro e Garantia</t>
  </si>
  <si>
    <t>S/G:</t>
  </si>
  <si>
    <t>Risco</t>
  </si>
  <si>
    <t>R:</t>
  </si>
  <si>
    <t>Despesas Financeiras</t>
  </si>
  <si>
    <t>DF:</t>
  </si>
  <si>
    <t>Lucro</t>
  </si>
  <si>
    <t>L</t>
  </si>
  <si>
    <t>PIS, COFINS e INSSQN (Desonerado)</t>
  </si>
  <si>
    <t>conf. Legislação + 2%</t>
  </si>
  <si>
    <t>I:</t>
  </si>
  <si>
    <t>Pis</t>
  </si>
  <si>
    <t>Composição do BDI</t>
  </si>
  <si>
    <t>Cofins</t>
  </si>
  <si>
    <t>BDI =</t>
  </si>
  <si>
    <t>(1 + AC + S + G + R) * (1 + DF) * (1 + L)</t>
  </si>
  <si>
    <t>ISSQN</t>
  </si>
  <si>
    <t>(1 - I)</t>
  </si>
  <si>
    <t>TOTAL DO BDI</t>
  </si>
  <si>
    <t>Obra: Drenagem e Pavimentação Rua José Antero de Siqueira</t>
  </si>
  <si>
    <t>ENG CIVIL SÉRGIO NOSCHANG                                                                       CREA RS 152282D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</si>
</sst>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.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b/>
      <i/>
      <sz val="11"/>
      <color theme="1"/>
      <name val="Calibri"/>
      <family val="2"/>
    </font>
    <font>
      <b/>
      <i/>
      <sz val="11"/>
      <color rgb="FFFF0000"/>
      <name val="Calibri"/>
      <family val="2"/>
    </font>
    <font>
      <b/>
      <sz val="11"/>
      <name val="Calibri"/>
      <family val="2"/>
      <scheme val="minor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1"/>
      <color indexed="8"/>
      <name val="Calibri"/>
      <family val="2"/>
    </font>
    <font>
      <b/>
      <sz val="10"/>
      <name val="Arial"/>
      <family val="2"/>
    </font>
    <font>
      <b/>
      <sz val="10"/>
      <color indexed="8"/>
      <name val="Calibri"/>
      <family val="2"/>
    </font>
    <font>
      <b/>
      <i/>
      <sz val="10"/>
      <color indexed="8"/>
      <name val="Calibri"/>
      <family val="2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.5"/>
      <name val="Arial"/>
      <family val="2"/>
    </font>
    <font>
      <b/>
      <sz val="11.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31"/>
      </patternFill>
    </fill>
  </fills>
  <borders count="5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0" fontId="1" fillId="0" borderId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7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6" fillId="0" borderId="0" xfId="0" applyFont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9" fillId="0" borderId="0" xfId="0" applyFont="1"/>
    <xf numFmtId="0" fontId="10" fillId="0" borderId="0" xfId="0" applyFont="1"/>
    <xf numFmtId="10" fontId="11" fillId="0" borderId="0" xfId="0" applyNumberFormat="1" applyFont="1"/>
    <xf numFmtId="0" fontId="11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Fill="1" applyBorder="1" applyAlignment="1"/>
    <xf numFmtId="0" fontId="14" fillId="0" borderId="0" xfId="0" applyFont="1" applyAlignment="1">
      <alignment horizontal="right"/>
    </xf>
    <xf numFmtId="4" fontId="15" fillId="3" borderId="0" xfId="0" applyNumberFormat="1" applyFont="1" applyFill="1" applyBorder="1" applyAlignment="1"/>
    <xf numFmtId="4" fontId="15" fillId="0" borderId="0" xfId="0" applyNumberFormat="1" applyFont="1" applyFill="1" applyBorder="1" applyAlignment="1"/>
    <xf numFmtId="0" fontId="5" fillId="3" borderId="4" xfId="0" applyFont="1" applyFill="1" applyBorder="1" applyAlignment="1">
      <alignment horizontal="center"/>
    </xf>
    <xf numFmtId="0" fontId="16" fillId="3" borderId="4" xfId="0" applyFont="1" applyFill="1" applyBorder="1" applyAlignment="1">
      <alignment horizontal="left"/>
    </xf>
    <xf numFmtId="0" fontId="16" fillId="3" borderId="7" xfId="0" applyFont="1" applyFill="1" applyBorder="1" applyAlignment="1">
      <alignment horizontal="center"/>
    </xf>
    <xf numFmtId="0" fontId="17" fillId="0" borderId="0" xfId="0" applyFont="1" applyFill="1" applyBorder="1" applyAlignment="1"/>
    <xf numFmtId="0" fontId="6" fillId="0" borderId="0" xfId="0" applyFont="1" applyFill="1" applyBorder="1" applyAlignment="1"/>
    <xf numFmtId="4" fontId="6" fillId="0" borderId="10" xfId="0" applyNumberFormat="1" applyFont="1" applyFill="1" applyBorder="1" applyAlignment="1"/>
    <xf numFmtId="0" fontId="6" fillId="0" borderId="11" xfId="0" applyFont="1" applyFill="1" applyBorder="1" applyAlignment="1"/>
    <xf numFmtId="4" fontId="6" fillId="0" borderId="12" xfId="0" applyNumberFormat="1" applyFont="1" applyFill="1" applyBorder="1" applyAlignment="1"/>
    <xf numFmtId="0" fontId="18" fillId="0" borderId="13" xfId="0" applyFont="1" applyBorder="1"/>
    <xf numFmtId="0" fontId="18" fillId="0" borderId="14" xfId="0" applyFont="1" applyBorder="1"/>
    <xf numFmtId="0" fontId="19" fillId="0" borderId="0" xfId="0" applyFont="1" applyFill="1" applyBorder="1" applyAlignment="1"/>
    <xf numFmtId="0" fontId="0" fillId="0" borderId="0" xfId="0" applyFill="1" applyBorder="1" applyAlignment="1"/>
    <xf numFmtId="4" fontId="0" fillId="0" borderId="12" xfId="0" applyNumberFormat="1" applyFill="1" applyBorder="1" applyAlignment="1"/>
    <xf numFmtId="0" fontId="6" fillId="0" borderId="22" xfId="0" applyFont="1" applyFill="1" applyBorder="1" applyAlignment="1"/>
    <xf numFmtId="4" fontId="21" fillId="0" borderId="23" xfId="0" applyNumberFormat="1" applyFont="1" applyFill="1" applyBorder="1" applyAlignment="1"/>
    <xf numFmtId="0" fontId="6" fillId="0" borderId="24" xfId="0" applyFont="1" applyFill="1" applyBorder="1" applyAlignment="1">
      <alignment horizontal="center"/>
    </xf>
    <xf numFmtId="4" fontId="6" fillId="0" borderId="25" xfId="0" applyNumberFormat="1" applyFont="1" applyFill="1" applyBorder="1" applyAlignment="1"/>
    <xf numFmtId="0" fontId="18" fillId="0" borderId="23" xfId="0" applyFont="1" applyBorder="1" applyAlignment="1">
      <alignment horizontal="right"/>
    </xf>
    <xf numFmtId="0" fontId="18" fillId="0" borderId="22" xfId="0" applyFont="1" applyBorder="1" applyAlignment="1">
      <alignment horizontal="right"/>
    </xf>
    <xf numFmtId="4" fontId="21" fillId="0" borderId="10" xfId="0" applyNumberFormat="1" applyFont="1" applyFill="1" applyBorder="1" applyAlignment="1"/>
    <xf numFmtId="0" fontId="6" fillId="0" borderId="11" xfId="0" applyFont="1" applyFill="1" applyBorder="1" applyAlignment="1">
      <alignment horizontal="center"/>
    </xf>
    <xf numFmtId="0" fontId="0" fillId="0" borderId="3" xfId="0" applyFill="1" applyBorder="1" applyAlignment="1"/>
    <xf numFmtId="4" fontId="6" fillId="0" borderId="3" xfId="0" applyNumberFormat="1" applyFont="1" applyFill="1" applyBorder="1" applyAlignment="1"/>
    <xf numFmtId="0" fontId="18" fillId="0" borderId="0" xfId="0" applyFont="1" applyAlignment="1">
      <alignment horizontal="right"/>
    </xf>
    <xf numFmtId="0" fontId="18" fillId="0" borderId="0" xfId="0" applyFont="1" applyBorder="1" applyAlignment="1">
      <alignment horizontal="right"/>
    </xf>
    <xf numFmtId="4" fontId="6" fillId="0" borderId="22" xfId="0" applyNumberFormat="1" applyFont="1" applyFill="1" applyBorder="1" applyAlignment="1"/>
    <xf numFmtId="0" fontId="18" fillId="0" borderId="1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4" fontId="19" fillId="4" borderId="18" xfId="0" applyNumberFormat="1" applyFont="1" applyFill="1" applyBorder="1" applyAlignment="1"/>
    <xf numFmtId="0" fontId="20" fillId="4" borderId="15" xfId="0" applyFont="1" applyFill="1" applyBorder="1" applyAlignment="1">
      <alignment horizontal="left" vertical="top" wrapText="1"/>
    </xf>
    <xf numFmtId="4" fontId="20" fillId="4" borderId="16" xfId="0" applyNumberFormat="1" applyFont="1" applyFill="1" applyBorder="1" applyAlignment="1">
      <alignment vertical="top"/>
    </xf>
    <xf numFmtId="0" fontId="19" fillId="4" borderId="17" xfId="0" applyFont="1" applyFill="1" applyBorder="1" applyAlignment="1">
      <alignment horizontal="center" vertical="top"/>
    </xf>
    <xf numFmtId="4" fontId="19" fillId="4" borderId="18" xfId="0" applyNumberFormat="1" applyFont="1" applyFill="1" applyBorder="1" applyAlignment="1">
      <alignment vertical="top"/>
    </xf>
    <xf numFmtId="0" fontId="5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7" fillId="0" borderId="5" xfId="0" applyFont="1" applyFill="1" applyBorder="1" applyAlignment="1"/>
    <xf numFmtId="0" fontId="17" fillId="0" borderId="6" xfId="0" applyFont="1" applyFill="1" applyBorder="1" applyAlignment="1"/>
    <xf numFmtId="0" fontId="6" fillId="0" borderId="23" xfId="0" applyFont="1" applyFill="1" applyBorder="1" applyAlignment="1"/>
    <xf numFmtId="0" fontId="0" fillId="0" borderId="0" xfId="0" applyFill="1"/>
    <xf numFmtId="0" fontId="2" fillId="0" borderId="2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18" fillId="0" borderId="34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0" fillId="4" borderId="32" xfId="0" applyFont="1" applyFill="1" applyBorder="1" applyAlignment="1">
      <alignment horizontal="left" vertical="center" wrapText="1"/>
    </xf>
    <xf numFmtId="4" fontId="20" fillId="5" borderId="31" xfId="0" applyNumberFormat="1" applyFont="1" applyFill="1" applyBorder="1" applyAlignment="1">
      <alignment vertical="center"/>
    </xf>
    <xf numFmtId="0" fontId="19" fillId="4" borderId="32" xfId="0" applyFont="1" applyFill="1" applyBorder="1" applyAlignment="1">
      <alignment horizontal="center" vertical="center"/>
    </xf>
    <xf numFmtId="4" fontId="19" fillId="4" borderId="33" xfId="0" applyNumberFormat="1" applyFont="1" applyFill="1" applyBorder="1" applyAlignment="1">
      <alignment vertical="center"/>
    </xf>
    <xf numFmtId="0" fontId="16" fillId="3" borderId="36" xfId="0" applyFont="1" applyFill="1" applyBorder="1" applyAlignment="1">
      <alignment horizontal="center"/>
    </xf>
    <xf numFmtId="0" fontId="20" fillId="4" borderId="30" xfId="0" applyFont="1" applyFill="1" applyBorder="1" applyAlignment="1">
      <alignment horizontal="left" vertical="center" wrapText="1"/>
    </xf>
    <xf numFmtId="4" fontId="20" fillId="4" borderId="31" xfId="0" applyNumberFormat="1" applyFont="1" applyFill="1" applyBorder="1" applyAlignment="1">
      <alignment vertical="center"/>
    </xf>
    <xf numFmtId="0" fontId="0" fillId="0" borderId="36" xfId="0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35" xfId="0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left"/>
    </xf>
    <xf numFmtId="0" fontId="16" fillId="3" borderId="10" xfId="0" applyFont="1" applyFill="1" applyBorder="1" applyAlignment="1">
      <alignment horizontal="center"/>
    </xf>
    <xf numFmtId="0" fontId="16" fillId="3" borderId="11" xfId="0" applyFont="1" applyFill="1" applyBorder="1" applyAlignment="1">
      <alignment horizontal="center"/>
    </xf>
    <xf numFmtId="0" fontId="16" fillId="3" borderId="12" xfId="0" applyFont="1" applyFill="1" applyBorder="1" applyAlignment="1">
      <alignment horizontal="center"/>
    </xf>
    <xf numFmtId="0" fontId="16" fillId="3" borderId="40" xfId="0" applyFont="1" applyFill="1" applyBorder="1" applyAlignment="1">
      <alignment horizontal="center"/>
    </xf>
    <xf numFmtId="43" fontId="19" fillId="4" borderId="38" xfId="1" applyFont="1" applyFill="1" applyBorder="1" applyAlignment="1">
      <alignment horizontal="center" vertical="top"/>
    </xf>
    <xf numFmtId="43" fontId="19" fillId="4" borderId="32" xfId="1" applyFont="1" applyFill="1" applyBorder="1" applyAlignment="1">
      <alignment horizontal="center" vertical="center"/>
    </xf>
    <xf numFmtId="43" fontId="6" fillId="0" borderId="24" xfId="1" applyFont="1" applyFill="1" applyBorder="1" applyAlignment="1">
      <alignment horizontal="center"/>
    </xf>
    <xf numFmtId="43" fontId="6" fillId="0" borderId="11" xfId="1" applyFont="1" applyFill="1" applyBorder="1" applyAlignment="1">
      <alignment horizontal="center"/>
    </xf>
    <xf numFmtId="4" fontId="19" fillId="4" borderId="41" xfId="0" applyNumberFormat="1" applyFont="1" applyFill="1" applyBorder="1" applyAlignment="1">
      <alignment horizontal="right" vertical="center"/>
    </xf>
    <xf numFmtId="0" fontId="0" fillId="0" borderId="42" xfId="0" applyFill="1" applyBorder="1" applyAlignment="1"/>
    <xf numFmtId="0" fontId="0" fillId="0" borderId="0" xfId="0" applyAlignment="1">
      <alignment horizontal="right"/>
    </xf>
    <xf numFmtId="0" fontId="20" fillId="4" borderId="15" xfId="0" applyFont="1" applyFill="1" applyBorder="1" applyAlignment="1">
      <alignment vertical="center" wrapText="1"/>
    </xf>
    <xf numFmtId="4" fontId="20" fillId="4" borderId="16" xfId="0" applyNumberFormat="1" applyFont="1" applyFill="1" applyBorder="1" applyAlignment="1">
      <alignment vertical="center"/>
    </xf>
    <xf numFmtId="0" fontId="19" fillId="4" borderId="17" xfId="0" applyFont="1" applyFill="1" applyBorder="1" applyAlignment="1">
      <alignment horizontal="center" vertical="center"/>
    </xf>
    <xf numFmtId="43" fontId="19" fillId="4" borderId="38" xfId="1" applyFont="1" applyFill="1" applyBorder="1" applyAlignment="1">
      <alignment horizontal="center" vertical="center"/>
    </xf>
    <xf numFmtId="4" fontId="19" fillId="4" borderId="18" xfId="0" applyNumberFormat="1" applyFont="1" applyFill="1" applyBorder="1" applyAlignment="1">
      <alignment vertical="center"/>
    </xf>
    <xf numFmtId="164" fontId="24" fillId="0" borderId="0" xfId="2" applyNumberFormat="1" applyFont="1" applyFill="1" applyBorder="1" applyAlignment="1">
      <alignment vertical="center"/>
    </xf>
    <xf numFmtId="0" fontId="24" fillId="0" borderId="0" xfId="2" applyFont="1" applyFill="1" applyBorder="1" applyAlignment="1">
      <alignment vertical="center" wrapText="1"/>
    </xf>
    <xf numFmtId="0" fontId="24" fillId="0" borderId="0" xfId="2" applyFont="1" applyFill="1" applyBorder="1" applyAlignment="1">
      <alignment vertical="center"/>
    </xf>
    <xf numFmtId="0" fontId="25" fillId="0" borderId="0" xfId="2" applyFont="1" applyFill="1" applyBorder="1" applyAlignment="1" applyProtection="1">
      <alignment horizontal="left"/>
    </xf>
    <xf numFmtId="0" fontId="25" fillId="0" borderId="0" xfId="3" applyFont="1" applyFill="1" applyBorder="1" applyAlignment="1">
      <alignment vertical="center" wrapText="1"/>
    </xf>
    <xf numFmtId="0" fontId="25" fillId="0" borderId="0" xfId="4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 wrapText="1"/>
    </xf>
    <xf numFmtId="1" fontId="24" fillId="0" borderId="46" xfId="3" applyNumberFormat="1" applyFont="1" applyFill="1" applyBorder="1" applyAlignment="1">
      <alignment horizontal="center" vertical="center" wrapText="1"/>
    </xf>
    <xf numFmtId="0" fontId="24" fillId="0" borderId="46" xfId="3" applyFont="1" applyFill="1" applyBorder="1" applyAlignment="1">
      <alignment vertical="center" wrapText="1"/>
    </xf>
    <xf numFmtId="10" fontId="25" fillId="0" borderId="46" xfId="5" applyNumberFormat="1" applyFont="1" applyFill="1" applyBorder="1" applyAlignment="1">
      <alignment horizontal="center" vertical="center"/>
    </xf>
    <xf numFmtId="0" fontId="25" fillId="0" borderId="46" xfId="4" applyFont="1" applyFill="1" applyBorder="1" applyAlignment="1">
      <alignment horizontal="right" vertical="center"/>
    </xf>
    <xf numFmtId="10" fontId="25" fillId="0" borderId="46" xfId="4" applyNumberFormat="1" applyFont="1" applyFill="1" applyBorder="1" applyAlignment="1">
      <alignment horizontal="center" vertical="center"/>
    </xf>
    <xf numFmtId="1" fontId="24" fillId="0" borderId="47" xfId="3" applyNumberFormat="1" applyFont="1" applyFill="1" applyBorder="1" applyAlignment="1">
      <alignment horizontal="center" vertical="center" wrapText="1"/>
    </xf>
    <xf numFmtId="0" fontId="24" fillId="0" borderId="47" xfId="3" applyFont="1" applyFill="1" applyBorder="1" applyAlignment="1">
      <alignment vertical="center" wrapText="1"/>
    </xf>
    <xf numFmtId="10" fontId="25" fillId="0" borderId="47" xfId="5" applyNumberFormat="1" applyFont="1" applyFill="1" applyBorder="1" applyAlignment="1">
      <alignment horizontal="center" vertical="center"/>
    </xf>
    <xf numFmtId="0" fontId="25" fillId="0" borderId="47" xfId="4" applyFont="1" applyFill="1" applyBorder="1" applyAlignment="1">
      <alignment horizontal="right" vertical="center"/>
    </xf>
    <xf numFmtId="10" fontId="25" fillId="0" borderId="47" xfId="4" applyNumberFormat="1" applyFont="1" applyFill="1" applyBorder="1" applyAlignment="1">
      <alignment horizontal="center" vertical="center"/>
    </xf>
    <xf numFmtId="1" fontId="24" fillId="0" borderId="48" xfId="3" applyNumberFormat="1" applyFont="1" applyFill="1" applyBorder="1" applyAlignment="1">
      <alignment horizontal="center" vertical="center" wrapText="1"/>
    </xf>
    <xf numFmtId="0" fontId="24" fillId="0" borderId="48" xfId="3" applyFont="1" applyFill="1" applyBorder="1" applyAlignment="1">
      <alignment vertical="center" wrapText="1"/>
    </xf>
    <xf numFmtId="10" fontId="24" fillId="0" borderId="48" xfId="5" applyNumberFormat="1" applyFont="1" applyFill="1" applyBorder="1" applyAlignment="1">
      <alignment horizontal="center" vertical="center"/>
    </xf>
    <xf numFmtId="10" fontId="24" fillId="0" borderId="48" xfId="5" applyNumberFormat="1" applyFont="1" applyFill="1" applyBorder="1" applyAlignment="1">
      <alignment horizontal="right" vertical="center"/>
    </xf>
    <xf numFmtId="1" fontId="24" fillId="0" borderId="0" xfId="3" applyNumberFormat="1" applyFont="1" applyFill="1" applyBorder="1" applyAlignment="1">
      <alignment horizontal="center" vertical="center" wrapText="1"/>
    </xf>
    <xf numFmtId="0" fontId="24" fillId="0" borderId="0" xfId="3" applyFont="1" applyFill="1" applyBorder="1" applyAlignment="1">
      <alignment vertical="center" wrapText="1"/>
    </xf>
    <xf numFmtId="10" fontId="24" fillId="0" borderId="0" xfId="5" applyNumberFormat="1" applyFont="1" applyFill="1" applyBorder="1" applyAlignment="1">
      <alignment horizontal="center" vertical="center"/>
    </xf>
    <xf numFmtId="10" fontId="24" fillId="0" borderId="0" xfId="5" applyNumberFormat="1" applyFont="1" applyFill="1" applyBorder="1" applyAlignment="1">
      <alignment horizontal="right" vertical="center"/>
    </xf>
    <xf numFmtId="10" fontId="24" fillId="0" borderId="47" xfId="4" applyNumberFormat="1" applyFont="1" applyFill="1" applyBorder="1" applyAlignment="1">
      <alignment horizontal="center" vertical="center"/>
    </xf>
    <xf numFmtId="0" fontId="25" fillId="0" borderId="0" xfId="2" applyFont="1" applyFill="1" applyBorder="1" applyAlignment="1" applyProtection="1">
      <alignment vertical="center"/>
    </xf>
    <xf numFmtId="0" fontId="24" fillId="0" borderId="0" xfId="2" applyFont="1" applyFill="1" applyBorder="1" applyAlignment="1" applyProtection="1">
      <alignment horizontal="center" vertical="center"/>
    </xf>
    <xf numFmtId="0" fontId="24" fillId="0" borderId="0" xfId="2" applyFont="1" applyFill="1" applyBorder="1" applyProtection="1"/>
    <xf numFmtId="0" fontId="24" fillId="0" borderId="0" xfId="2" applyFont="1" applyFill="1" applyBorder="1" applyAlignment="1" applyProtection="1">
      <alignment horizontal="left" vertical="center"/>
    </xf>
    <xf numFmtId="0" fontId="24" fillId="0" borderId="0" xfId="4" applyFont="1" applyFill="1" applyBorder="1" applyAlignment="1">
      <alignment horizontal="right" vertical="center"/>
    </xf>
    <xf numFmtId="1" fontId="25" fillId="0" borderId="0" xfId="3" applyNumberFormat="1" applyFont="1" applyFill="1" applyBorder="1" applyAlignment="1">
      <alignment vertical="center" wrapText="1"/>
    </xf>
    <xf numFmtId="0" fontId="24" fillId="0" borderId="0" xfId="2" applyFont="1" applyFill="1" applyBorder="1" applyAlignment="1" applyProtection="1">
      <alignment horizontal="center" vertical="top"/>
    </xf>
    <xf numFmtId="10" fontId="25" fillId="0" borderId="0" xfId="6" applyNumberFormat="1" applyFont="1" applyFill="1" applyBorder="1" applyAlignment="1">
      <alignment horizontal="center" vertical="center"/>
    </xf>
    <xf numFmtId="10" fontId="25" fillId="0" borderId="48" xfId="6" applyNumberFormat="1" applyFont="1" applyFill="1" applyBorder="1" applyAlignment="1">
      <alignment horizontal="center" vertical="center"/>
    </xf>
    <xf numFmtId="10" fontId="25" fillId="0" borderId="48" xfId="4" applyNumberFormat="1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vertical="center"/>
    </xf>
    <xf numFmtId="0" fontId="24" fillId="0" borderId="0" xfId="2" applyFont="1" applyFill="1" applyProtection="1"/>
    <xf numFmtId="0" fontId="24" fillId="0" borderId="0" xfId="2" applyFont="1" applyFill="1" applyAlignment="1" applyProtection="1">
      <alignment horizontal="center"/>
    </xf>
    <xf numFmtId="164" fontId="24" fillId="0" borderId="0" xfId="2" applyNumberFormat="1" applyFont="1" applyFill="1" applyAlignment="1">
      <alignment vertical="center"/>
    </xf>
    <xf numFmtId="0" fontId="24" fillId="0" borderId="0" xfId="2" applyFont="1" applyFill="1" applyAlignment="1">
      <alignment vertical="center" wrapText="1"/>
    </xf>
    <xf numFmtId="0" fontId="24" fillId="0" borderId="0" xfId="2" applyFont="1" applyFill="1" applyAlignment="1">
      <alignment vertical="center"/>
    </xf>
    <xf numFmtId="10" fontId="22" fillId="2" borderId="36" xfId="0" applyNumberFormat="1" applyFont="1" applyFill="1" applyBorder="1" applyAlignment="1">
      <alignment horizontal="right"/>
    </xf>
    <xf numFmtId="4" fontId="17" fillId="0" borderId="4" xfId="0" applyNumberFormat="1" applyFont="1" applyFill="1" applyBorder="1" applyAlignment="1"/>
    <xf numFmtId="0" fontId="6" fillId="0" borderId="18" xfId="0" applyFont="1" applyBorder="1" applyAlignment="1">
      <alignment horizontal="center"/>
    </xf>
    <xf numFmtId="10" fontId="0" fillId="2" borderId="36" xfId="0" applyNumberFormat="1" applyFont="1" applyFill="1" applyBorder="1" applyAlignment="1">
      <alignment horizontal="right" vertical="center"/>
    </xf>
    <xf numFmtId="0" fontId="6" fillId="0" borderId="49" xfId="0" applyFont="1" applyBorder="1" applyAlignment="1">
      <alignment horizontal="center"/>
    </xf>
    <xf numFmtId="0" fontId="2" fillId="0" borderId="0" xfId="0" applyFont="1" applyAlignment="1">
      <alignment wrapText="1"/>
    </xf>
    <xf numFmtId="10" fontId="0" fillId="2" borderId="28" xfId="0" applyNumberFormat="1" applyFont="1" applyFill="1" applyBorder="1" applyAlignment="1">
      <alignment horizontal="right"/>
    </xf>
    <xf numFmtId="0" fontId="18" fillId="0" borderId="19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6" fillId="3" borderId="39" xfId="0" applyFont="1" applyFill="1" applyBorder="1" applyAlignment="1">
      <alignment horizontal="center"/>
    </xf>
    <xf numFmtId="0" fontId="16" fillId="3" borderId="37" xfId="0" applyFont="1" applyFill="1" applyBorder="1" applyAlignment="1">
      <alignment horizontal="center"/>
    </xf>
    <xf numFmtId="4" fontId="15" fillId="3" borderId="0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16" fillId="3" borderId="6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4" fontId="15" fillId="3" borderId="43" xfId="0" applyNumberFormat="1" applyFont="1" applyFill="1" applyBorder="1" applyAlignment="1">
      <alignment horizontal="center"/>
    </xf>
    <xf numFmtId="4" fontId="15" fillId="3" borderId="44" xfId="0" applyNumberFormat="1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18" fillId="0" borderId="19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/>
    </xf>
    <xf numFmtId="0" fontId="18" fillId="0" borderId="26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31" xfId="0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5" fillId="0" borderId="45" xfId="2" applyFont="1" applyFill="1" applyBorder="1" applyAlignment="1" applyProtection="1">
      <alignment horizontal="center"/>
    </xf>
    <xf numFmtId="0" fontId="25" fillId="0" borderId="1" xfId="2" applyFont="1" applyFill="1" applyBorder="1" applyAlignment="1" applyProtection="1">
      <alignment horizontal="center"/>
    </xf>
    <xf numFmtId="0" fontId="25" fillId="0" borderId="9" xfId="2" applyFont="1" applyFill="1" applyBorder="1" applyAlignment="1" applyProtection="1">
      <alignment horizontal="center"/>
    </xf>
    <xf numFmtId="0" fontId="25" fillId="0" borderId="0" xfId="3" applyFont="1" applyFill="1" applyBorder="1" applyAlignment="1">
      <alignment horizontal="center" vertical="center" wrapText="1"/>
    </xf>
  </cellXfs>
  <cellStyles count="7">
    <cellStyle name="Normal" xfId="0" builtinId="0"/>
    <cellStyle name="Normal 16 2" xfId="2"/>
    <cellStyle name="Normal 7" xfId="4"/>
    <cellStyle name="Normal_Planilha de Preços Unitários 2000-2001 2" xfId="3"/>
    <cellStyle name="Porcentagem 2" xfId="5"/>
    <cellStyle name="Porcentagem 3 2" xfId="6"/>
    <cellStyle name="Separador de milhares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workbookViewId="0">
      <selection activeCell="Q16" sqref="Q16"/>
    </sheetView>
  </sheetViews>
  <sheetFormatPr defaultRowHeight="15"/>
  <cols>
    <col min="1" max="1" width="3" customWidth="1"/>
    <col min="2" max="2" width="45.7109375" customWidth="1"/>
    <col min="3" max="3" width="8" customWidth="1"/>
    <col min="4" max="4" width="6.42578125" customWidth="1"/>
    <col min="5" max="5" width="8.42578125" customWidth="1"/>
    <col min="6" max="6" width="10.140625" customWidth="1"/>
    <col min="7" max="9" width="0" hidden="1" customWidth="1"/>
    <col min="10" max="10" width="9.5703125" style="1" customWidth="1"/>
  </cols>
  <sheetData>
    <row r="1" spans="1:10">
      <c r="A1" s="147" t="s">
        <v>7</v>
      </c>
      <c r="B1" s="147"/>
      <c r="C1" s="147"/>
      <c r="D1" s="147"/>
      <c r="E1" s="147"/>
      <c r="F1" s="147"/>
      <c r="G1" s="147"/>
      <c r="H1" s="5"/>
      <c r="I1" s="5"/>
    </row>
    <row r="2" spans="1:10">
      <c r="A2" s="148" t="s">
        <v>70</v>
      </c>
      <c r="B2" s="148"/>
      <c r="C2" s="148"/>
      <c r="D2" s="148"/>
      <c r="E2" s="148"/>
      <c r="F2" s="148"/>
      <c r="G2" s="148"/>
      <c r="H2" s="5"/>
      <c r="I2" s="5"/>
    </row>
    <row r="3" spans="1:10" hidden="1">
      <c r="A3" s="6"/>
      <c r="B3" s="7"/>
      <c r="C3" s="7"/>
      <c r="D3" s="7"/>
      <c r="E3" s="7"/>
      <c r="F3" s="7"/>
      <c r="G3" s="7"/>
      <c r="H3" s="5"/>
      <c r="I3" s="5"/>
    </row>
    <row r="4" spans="1:10" hidden="1">
      <c r="A4" s="8"/>
      <c r="B4" s="9"/>
      <c r="C4" s="7"/>
      <c r="D4" s="7"/>
      <c r="E4" s="7"/>
      <c r="F4" s="7"/>
      <c r="G4" s="7"/>
      <c r="H4" s="5"/>
      <c r="I4" s="5"/>
    </row>
    <row r="5" spans="1:10" hidden="1">
      <c r="A5" s="10"/>
      <c r="B5" s="11"/>
      <c r="C5" s="12"/>
      <c r="D5" s="13"/>
      <c r="E5" s="13"/>
      <c r="F5" s="13"/>
      <c r="G5" s="13"/>
      <c r="H5" s="14"/>
      <c r="I5" s="14"/>
    </row>
    <row r="6" spans="1:10">
      <c r="A6" s="8"/>
      <c r="B6" s="9"/>
      <c r="C6" s="7"/>
      <c r="D6" s="7"/>
      <c r="E6" s="7"/>
      <c r="F6" s="7"/>
      <c r="G6" s="7"/>
      <c r="H6" s="5"/>
      <c r="I6" s="5"/>
    </row>
    <row r="7" spans="1:10">
      <c r="A7" s="15"/>
      <c r="B7" s="16" t="s">
        <v>8</v>
      </c>
      <c r="C7" s="17">
        <v>865</v>
      </c>
      <c r="D7" s="18" t="s">
        <v>9</v>
      </c>
      <c r="E7" s="18"/>
      <c r="F7" s="15"/>
      <c r="G7" s="15"/>
      <c r="H7" s="5"/>
      <c r="I7" s="5"/>
    </row>
    <row r="8" spans="1:10">
      <c r="A8" s="15"/>
      <c r="B8" s="16" t="s">
        <v>38</v>
      </c>
      <c r="C8" s="146" t="s">
        <v>43</v>
      </c>
      <c r="D8" s="146"/>
      <c r="E8" s="146"/>
      <c r="F8" s="15"/>
      <c r="G8" s="15"/>
      <c r="H8" s="5"/>
      <c r="I8" s="5"/>
    </row>
    <row r="9" spans="1:10">
      <c r="A9" s="15"/>
      <c r="B9" s="16" t="s">
        <v>39</v>
      </c>
      <c r="C9" s="17">
        <v>22.02</v>
      </c>
      <c r="D9" s="18" t="s">
        <v>40</v>
      </c>
      <c r="E9" s="18"/>
      <c r="F9" s="15"/>
      <c r="G9" s="15"/>
      <c r="H9" s="5"/>
      <c r="I9" s="5"/>
    </row>
    <row r="10" spans="1:10">
      <c r="A10" s="149"/>
      <c r="B10" s="149"/>
      <c r="C10" s="149"/>
      <c r="D10" s="149"/>
      <c r="E10" s="149"/>
      <c r="F10" s="149"/>
      <c r="G10" s="149"/>
      <c r="H10" s="5"/>
      <c r="I10" s="5"/>
    </row>
    <row r="11" spans="1:10">
      <c r="A11" s="19"/>
      <c r="B11" s="20" t="s">
        <v>10</v>
      </c>
      <c r="C11" s="150" t="s">
        <v>11</v>
      </c>
      <c r="D11" s="151"/>
      <c r="E11" s="144" t="s">
        <v>32</v>
      </c>
      <c r="F11" s="145"/>
      <c r="G11" s="21" t="s">
        <v>12</v>
      </c>
      <c r="H11" s="152" t="s">
        <v>13</v>
      </c>
      <c r="I11" s="153"/>
      <c r="J11" s="69" t="s">
        <v>33</v>
      </c>
    </row>
    <row r="12" spans="1:10">
      <c r="A12" s="75"/>
      <c r="B12" s="76"/>
      <c r="C12" s="77"/>
      <c r="D12" s="78"/>
      <c r="E12" s="60" t="s">
        <v>36</v>
      </c>
      <c r="F12" s="78" t="s">
        <v>37</v>
      </c>
      <c r="G12" s="79"/>
      <c r="H12" s="80"/>
      <c r="I12" s="80"/>
      <c r="J12" s="60"/>
    </row>
    <row r="13" spans="1:10">
      <c r="A13" s="22">
        <v>1</v>
      </c>
      <c r="B13" s="23" t="s">
        <v>19</v>
      </c>
      <c r="C13" s="24"/>
      <c r="D13" s="25"/>
      <c r="E13" s="25"/>
      <c r="F13" s="26"/>
      <c r="G13" s="26"/>
      <c r="H13" s="27"/>
      <c r="I13" s="28"/>
    </row>
    <row r="14" spans="1:10" s="64" customFormat="1" ht="29.25" customHeight="1">
      <c r="A14" s="63"/>
      <c r="B14" s="88" t="s">
        <v>42</v>
      </c>
      <c r="C14" s="89">
        <v>222</v>
      </c>
      <c r="D14" s="90" t="s">
        <v>0</v>
      </c>
      <c r="E14" s="91">
        <v>5.4</v>
      </c>
      <c r="F14" s="92">
        <f>E14*C14</f>
        <v>1198.8000000000002</v>
      </c>
      <c r="G14" s="92">
        <v>53.16</v>
      </c>
      <c r="H14" s="142" t="s">
        <v>14</v>
      </c>
      <c r="I14" s="143"/>
      <c r="J14" s="73" t="s">
        <v>34</v>
      </c>
    </row>
    <row r="15" spans="1:10" ht="14.25" customHeight="1">
      <c r="A15" s="29"/>
      <c r="B15" s="48" t="s">
        <v>20</v>
      </c>
      <c r="C15" s="49">
        <v>222</v>
      </c>
      <c r="D15" s="50" t="s">
        <v>0</v>
      </c>
      <c r="E15" s="81">
        <v>4.5</v>
      </c>
      <c r="F15" s="47">
        <f>E15*C15</f>
        <v>999</v>
      </c>
      <c r="G15" s="51">
        <v>1.18</v>
      </c>
      <c r="H15" s="160" t="s">
        <v>15</v>
      </c>
      <c r="I15" s="161"/>
      <c r="J15" s="72" t="s">
        <v>35</v>
      </c>
    </row>
    <row r="16" spans="1:10" ht="14.25" customHeight="1">
      <c r="A16" s="29"/>
      <c r="B16" s="48" t="s">
        <v>21</v>
      </c>
      <c r="C16" s="49">
        <v>212</v>
      </c>
      <c r="D16" s="50" t="s">
        <v>0</v>
      </c>
      <c r="E16" s="81">
        <v>13.3</v>
      </c>
      <c r="F16" s="47">
        <f>E16*C16</f>
        <v>2819.6000000000004</v>
      </c>
      <c r="G16" s="51">
        <v>1.18</v>
      </c>
      <c r="H16" s="162"/>
      <c r="I16" s="163"/>
      <c r="J16" s="72" t="s">
        <v>34</v>
      </c>
    </row>
    <row r="17" spans="1:12" ht="15" customHeight="1">
      <c r="A17" s="29"/>
      <c r="B17" s="48" t="s">
        <v>22</v>
      </c>
      <c r="C17" s="49">
        <v>10</v>
      </c>
      <c r="D17" s="50" t="s">
        <v>0</v>
      </c>
      <c r="E17" s="81">
        <v>11.5</v>
      </c>
      <c r="F17" s="47">
        <f>E17*C17</f>
        <v>115</v>
      </c>
      <c r="G17" s="51">
        <v>1.18</v>
      </c>
      <c r="H17" s="45"/>
      <c r="I17" s="46"/>
      <c r="J17" s="72" t="s">
        <v>34</v>
      </c>
    </row>
    <row r="18" spans="1:12" s="64" customFormat="1" ht="39" customHeight="1">
      <c r="A18" s="63"/>
      <c r="B18" s="70" t="s">
        <v>23</v>
      </c>
      <c r="C18" s="71">
        <v>5</v>
      </c>
      <c r="D18" s="67" t="s">
        <v>26</v>
      </c>
      <c r="E18" s="82">
        <v>77.33</v>
      </c>
      <c r="F18" s="85">
        <f>E18*C18</f>
        <v>386.65</v>
      </c>
      <c r="G18" s="68">
        <v>1.18</v>
      </c>
      <c r="H18" s="61"/>
      <c r="I18" s="62"/>
      <c r="J18" s="73" t="s">
        <v>34</v>
      </c>
      <c r="L18"/>
    </row>
    <row r="19" spans="1:12" ht="15.75" thickBot="1">
      <c r="A19" s="22"/>
      <c r="B19" s="32" t="s">
        <v>16</v>
      </c>
      <c r="C19" s="33"/>
      <c r="D19" s="34"/>
      <c r="E19" s="83"/>
      <c r="F19" s="35">
        <f>SUM(F14:F18)</f>
        <v>5519.05</v>
      </c>
      <c r="G19" s="35" t="e">
        <f>SUM(#REF!,G16)</f>
        <v>#REF!</v>
      </c>
      <c r="H19" s="36"/>
      <c r="I19" s="37"/>
      <c r="J19" s="74"/>
    </row>
    <row r="20" spans="1:12">
      <c r="A20" s="22">
        <v>2</v>
      </c>
      <c r="B20" s="23" t="s">
        <v>24</v>
      </c>
      <c r="C20" s="38"/>
      <c r="D20" s="39"/>
      <c r="E20" s="84"/>
      <c r="F20" s="26"/>
      <c r="G20" s="26"/>
      <c r="H20" s="164"/>
      <c r="I20" s="165"/>
    </row>
    <row r="21" spans="1:12" s="64" customFormat="1" ht="30" customHeight="1">
      <c r="A21" s="63"/>
      <c r="B21" s="65" t="s">
        <v>25</v>
      </c>
      <c r="C21" s="66">
        <v>865</v>
      </c>
      <c r="D21" s="67" t="s">
        <v>0</v>
      </c>
      <c r="E21" s="82">
        <v>17.329999999999998</v>
      </c>
      <c r="F21" s="85">
        <f>E21*C21</f>
        <v>14990.449999999999</v>
      </c>
      <c r="G21" s="68">
        <v>11.74</v>
      </c>
      <c r="H21" s="166" t="s">
        <v>17</v>
      </c>
      <c r="I21" s="167"/>
      <c r="J21" s="73" t="s">
        <v>34</v>
      </c>
    </row>
    <row r="22" spans="1:12" ht="15.75" thickBot="1">
      <c r="A22" s="22"/>
      <c r="B22" s="32" t="s">
        <v>16</v>
      </c>
      <c r="C22" s="33"/>
      <c r="D22" s="34"/>
      <c r="E22" s="34"/>
      <c r="F22" s="35">
        <f>SUM(F21)</f>
        <v>14990.449999999999</v>
      </c>
      <c r="G22" s="35" t="e">
        <f>SUM(#REF!)</f>
        <v>#REF!</v>
      </c>
      <c r="H22" s="154"/>
      <c r="I22" s="155"/>
    </row>
    <row r="23" spans="1:12">
      <c r="A23" s="29"/>
      <c r="B23" s="40"/>
      <c r="C23" s="41"/>
      <c r="D23" s="30"/>
      <c r="E23" s="86"/>
      <c r="F23" s="31"/>
      <c r="G23" s="31"/>
      <c r="H23" s="42"/>
      <c r="I23" s="43"/>
    </row>
    <row r="24" spans="1:12" ht="15.75" thickBot="1">
      <c r="A24" s="23"/>
      <c r="B24" s="32" t="s">
        <v>18</v>
      </c>
      <c r="C24" s="44"/>
      <c r="D24" s="32"/>
      <c r="E24" s="32"/>
      <c r="F24" s="156">
        <f>SUM(F19,F22)</f>
        <v>20509.5</v>
      </c>
      <c r="G24" s="157"/>
      <c r="H24" s="42"/>
      <c r="I24" s="43"/>
    </row>
    <row r="25" spans="1:12">
      <c r="H25" s="5"/>
      <c r="I25" s="5"/>
    </row>
    <row r="26" spans="1:12">
      <c r="J26" s="87" t="s">
        <v>31</v>
      </c>
    </row>
    <row r="28" spans="1:12">
      <c r="D28" s="159" t="s">
        <v>27</v>
      </c>
      <c r="E28" s="159"/>
      <c r="F28" s="159"/>
      <c r="G28" s="159"/>
    </row>
    <row r="29" spans="1:12">
      <c r="D29" s="158" t="s">
        <v>41</v>
      </c>
      <c r="E29" s="158"/>
      <c r="F29" s="158"/>
      <c r="G29" s="158"/>
    </row>
    <row r="30" spans="1:12">
      <c r="D30" s="158"/>
      <c r="E30" s="158"/>
      <c r="F30" s="158"/>
      <c r="G30" s="158"/>
    </row>
  </sheetData>
  <mergeCells count="15">
    <mergeCell ref="H22:I22"/>
    <mergeCell ref="F24:G24"/>
    <mergeCell ref="D29:G30"/>
    <mergeCell ref="D28:G28"/>
    <mergeCell ref="H15:I16"/>
    <mergeCell ref="H20:I20"/>
    <mergeCell ref="H21:I21"/>
    <mergeCell ref="H14:I14"/>
    <mergeCell ref="E11:F11"/>
    <mergeCell ref="C8:E8"/>
    <mergeCell ref="A1:G1"/>
    <mergeCell ref="A2:G2"/>
    <mergeCell ref="A10:G10"/>
    <mergeCell ref="C11:D11"/>
    <mergeCell ref="H11:I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5"/>
  <sheetViews>
    <sheetView workbookViewId="0">
      <selection activeCell="A10" sqref="A10:XFD14"/>
    </sheetView>
  </sheetViews>
  <sheetFormatPr defaultRowHeight="15"/>
  <cols>
    <col min="1" max="1" width="3.140625" customWidth="1"/>
    <col min="2" max="2" width="28.7109375" customWidth="1"/>
    <col min="3" max="3" width="15" customWidth="1"/>
    <col min="4" max="4" width="13.140625" bestFit="1" customWidth="1"/>
    <col min="5" max="5" width="13.140625" customWidth="1"/>
    <col min="6" max="6" width="13.85546875" customWidth="1"/>
    <col min="7" max="7" width="10.7109375" customWidth="1"/>
  </cols>
  <sheetData>
    <row r="1" spans="1:7" ht="15.75">
      <c r="B1" s="4" t="s">
        <v>1</v>
      </c>
      <c r="C1" s="4"/>
    </row>
    <row r="2" spans="1:7" ht="15.75">
      <c r="B2" s="3" t="s">
        <v>3</v>
      </c>
      <c r="C2" s="3"/>
    </row>
    <row r="4" spans="1:7">
      <c r="A4" s="52"/>
      <c r="B4" s="53" t="s">
        <v>10</v>
      </c>
      <c r="C4" s="59" t="s">
        <v>28</v>
      </c>
      <c r="D4" s="137" t="s">
        <v>4</v>
      </c>
      <c r="E4" s="137" t="s">
        <v>5</v>
      </c>
      <c r="F4" s="139" t="s">
        <v>6</v>
      </c>
      <c r="G4" s="58" t="s">
        <v>2</v>
      </c>
    </row>
    <row r="5" spans="1:7">
      <c r="A5" s="54" t="s">
        <v>30</v>
      </c>
      <c r="B5" s="55" t="s">
        <v>19</v>
      </c>
      <c r="C5" s="136">
        <f>ORÇAMENTO!F19</f>
        <v>5519.05</v>
      </c>
      <c r="D5" s="138">
        <v>1</v>
      </c>
      <c r="E5" s="138">
        <v>0</v>
      </c>
      <c r="F5" s="135">
        <v>0</v>
      </c>
      <c r="G5" s="141">
        <f>SUM(D5:F5)</f>
        <v>1</v>
      </c>
    </row>
    <row r="6" spans="1:7">
      <c r="A6" s="54" t="s">
        <v>29</v>
      </c>
      <c r="B6" s="55" t="s">
        <v>24</v>
      </c>
      <c r="C6" s="136">
        <f>ORÇAMENTO!F22</f>
        <v>14990.449999999999</v>
      </c>
      <c r="D6" s="138">
        <v>0.2</v>
      </c>
      <c r="E6" s="138">
        <v>0.4</v>
      </c>
      <c r="F6" s="135">
        <v>0.4</v>
      </c>
      <c r="G6" s="141">
        <f>SUM(D6:F6)</f>
        <v>1</v>
      </c>
    </row>
    <row r="7" spans="1:7" ht="15.75" thickBot="1">
      <c r="A7" s="56"/>
      <c r="B7" s="32" t="s">
        <v>18</v>
      </c>
      <c r="C7" s="44">
        <f>SUM(C5:C6)</f>
        <v>20509.5</v>
      </c>
    </row>
    <row r="9" spans="1:7">
      <c r="F9" s="57"/>
    </row>
    <row r="10" spans="1:7">
      <c r="F10" s="2" t="s">
        <v>31</v>
      </c>
    </row>
    <row r="11" spans="1:7">
      <c r="F11" s="2"/>
    </row>
    <row r="13" spans="1:7">
      <c r="D13" s="168" t="s">
        <v>71</v>
      </c>
      <c r="E13" s="168"/>
      <c r="F13" s="168"/>
      <c r="G13" s="168"/>
    </row>
    <row r="14" spans="1:7" ht="15" customHeight="1">
      <c r="D14" s="169"/>
      <c r="E14" s="169"/>
      <c r="F14" s="169"/>
      <c r="G14" s="169"/>
    </row>
    <row r="15" spans="1:7">
      <c r="F15" s="140"/>
      <c r="G15" s="140"/>
    </row>
  </sheetData>
  <mergeCells count="1">
    <mergeCell ref="D13:G14"/>
  </mergeCells>
  <printOptions horizontalCentered="1"/>
  <pageMargins left="0.51181102362204722" right="0.51181102362204722" top="1.1811023622047245" bottom="0.78740157480314965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4"/>
  <sheetViews>
    <sheetView workbookViewId="0">
      <selection activeCell="M21" sqref="M21"/>
    </sheetView>
  </sheetViews>
  <sheetFormatPr defaultRowHeight="15"/>
  <cols>
    <col min="1" max="1" width="5" style="132" customWidth="1"/>
    <col min="2" max="2" width="37.7109375" style="133" customWidth="1"/>
    <col min="3" max="5" width="13.28515625" style="134" customWidth="1"/>
    <col min="6" max="6" width="17.7109375" style="134" customWidth="1"/>
    <col min="7" max="7" width="14" style="134" customWidth="1"/>
  </cols>
  <sheetData>
    <row r="1" spans="1:7">
      <c r="A1" s="93"/>
      <c r="B1" s="94"/>
      <c r="C1" s="95"/>
      <c r="D1" s="95"/>
      <c r="E1" s="95"/>
      <c r="F1" s="95"/>
      <c r="G1" s="95"/>
    </row>
    <row r="2" spans="1:7">
      <c r="A2" s="170" t="s">
        <v>44</v>
      </c>
      <c r="B2" s="171"/>
      <c r="C2" s="171"/>
      <c r="D2" s="171"/>
      <c r="E2" s="171"/>
      <c r="F2" s="171"/>
      <c r="G2" s="172"/>
    </row>
    <row r="3" spans="1:7">
      <c r="A3" s="96"/>
      <c r="B3" s="96"/>
      <c r="C3" s="96"/>
      <c r="D3" s="96"/>
      <c r="E3" s="96"/>
      <c r="F3" s="96"/>
      <c r="G3" s="96"/>
    </row>
    <row r="4" spans="1:7">
      <c r="A4" s="173"/>
      <c r="B4" s="173"/>
      <c r="C4" s="173"/>
      <c r="D4" s="173"/>
      <c r="E4" s="173"/>
      <c r="F4" s="173"/>
      <c r="G4" s="173"/>
    </row>
    <row r="5" spans="1:7">
      <c r="A5" s="97"/>
      <c r="B5" s="97"/>
      <c r="C5" s="98" t="s">
        <v>45</v>
      </c>
      <c r="D5" s="98" t="s">
        <v>46</v>
      </c>
      <c r="E5" s="98" t="s">
        <v>47</v>
      </c>
      <c r="F5" s="99"/>
      <c r="G5" s="99" t="s">
        <v>48</v>
      </c>
    </row>
    <row r="6" spans="1:7">
      <c r="A6" s="100">
        <v>1</v>
      </c>
      <c r="B6" s="101" t="s">
        <v>49</v>
      </c>
      <c r="C6" s="102">
        <v>3.7999999999999999E-2</v>
      </c>
      <c r="D6" s="102">
        <v>4.0099999999999997E-2</v>
      </c>
      <c r="E6" s="102">
        <v>4.6699999999999998E-2</v>
      </c>
      <c r="F6" s="103" t="s">
        <v>50</v>
      </c>
      <c r="G6" s="104">
        <v>3.7999999999999999E-2</v>
      </c>
    </row>
    <row r="7" spans="1:7">
      <c r="A7" s="105">
        <v>2</v>
      </c>
      <c r="B7" s="106" t="s">
        <v>51</v>
      </c>
      <c r="C7" s="107">
        <v>3.2000000000000002E-3</v>
      </c>
      <c r="D7" s="107">
        <v>4.0000000000000001E-3</v>
      </c>
      <c r="E7" s="107">
        <v>7.4000000000000003E-3</v>
      </c>
      <c r="F7" s="108" t="s">
        <v>52</v>
      </c>
      <c r="G7" s="109">
        <v>4.0000000000000001E-3</v>
      </c>
    </row>
    <row r="8" spans="1:7">
      <c r="A8" s="105">
        <v>3</v>
      </c>
      <c r="B8" s="106" t="s">
        <v>53</v>
      </c>
      <c r="C8" s="107">
        <v>5.0000000000000001E-3</v>
      </c>
      <c r="D8" s="107">
        <v>5.5999999999999999E-3</v>
      </c>
      <c r="E8" s="107">
        <v>9.7000000000000003E-3</v>
      </c>
      <c r="F8" s="108" t="s">
        <v>54</v>
      </c>
      <c r="G8" s="109">
        <v>5.5999999999999999E-3</v>
      </c>
    </row>
    <row r="9" spans="1:7">
      <c r="A9" s="105">
        <v>4</v>
      </c>
      <c r="B9" s="106" t="s">
        <v>55</v>
      </c>
      <c r="C9" s="107">
        <v>1.0200000000000001E-2</v>
      </c>
      <c r="D9" s="107">
        <v>1.11E-2</v>
      </c>
      <c r="E9" s="107">
        <v>1.21E-2</v>
      </c>
      <c r="F9" s="108" t="s">
        <v>56</v>
      </c>
      <c r="G9" s="109">
        <v>1.11E-2</v>
      </c>
    </row>
    <row r="10" spans="1:7">
      <c r="A10" s="105">
        <v>5</v>
      </c>
      <c r="B10" s="106" t="s">
        <v>57</v>
      </c>
      <c r="C10" s="107">
        <v>6.6400000000000001E-2</v>
      </c>
      <c r="D10" s="107">
        <v>7.2999999999999995E-2</v>
      </c>
      <c r="E10" s="107">
        <v>8.6900000000000005E-2</v>
      </c>
      <c r="F10" s="108" t="s">
        <v>58</v>
      </c>
      <c r="G10" s="109">
        <f>E10</f>
        <v>8.6900000000000005E-2</v>
      </c>
    </row>
    <row r="11" spans="1:7">
      <c r="A11" s="110">
        <v>6</v>
      </c>
      <c r="B11" s="111" t="s">
        <v>59</v>
      </c>
      <c r="C11" s="112"/>
      <c r="D11" s="112"/>
      <c r="E11" s="113" t="s">
        <v>60</v>
      </c>
      <c r="F11" s="108" t="s">
        <v>61</v>
      </c>
      <c r="G11" s="109">
        <f>SUM(G12:G14)</f>
        <v>5.6499999999999995E-2</v>
      </c>
    </row>
    <row r="12" spans="1:7">
      <c r="A12" s="114"/>
      <c r="B12" s="115"/>
      <c r="C12" s="116"/>
      <c r="D12" s="116"/>
      <c r="E12" s="117"/>
      <c r="F12" s="108" t="s">
        <v>62</v>
      </c>
      <c r="G12" s="118">
        <v>6.4999999999999997E-3</v>
      </c>
    </row>
    <row r="13" spans="1:7">
      <c r="A13" s="119" t="s">
        <v>63</v>
      </c>
      <c r="B13" s="119"/>
      <c r="C13" s="119"/>
      <c r="D13" s="119"/>
      <c r="E13" s="117"/>
      <c r="F13" s="108" t="s">
        <v>64</v>
      </c>
      <c r="G13" s="118">
        <v>0.03</v>
      </c>
    </row>
    <row r="14" spans="1:7">
      <c r="A14" s="120" t="s">
        <v>65</v>
      </c>
      <c r="B14" s="121" t="s">
        <v>66</v>
      </c>
      <c r="C14" s="121"/>
      <c r="D14" s="122">
        <v>-1</v>
      </c>
      <c r="E14" s="123"/>
      <c r="F14" s="108" t="s">
        <v>67</v>
      </c>
      <c r="G14" s="118">
        <v>0.02</v>
      </c>
    </row>
    <row r="15" spans="1:7">
      <c r="A15" s="124"/>
      <c r="B15" s="125" t="s">
        <v>68</v>
      </c>
      <c r="C15" s="124"/>
      <c r="D15" s="124"/>
      <c r="E15" s="126"/>
      <c r="F15" s="127" t="s">
        <v>69</v>
      </c>
      <c r="G15" s="128">
        <f>(((1+G6+G7+G8)*(1+G9)*(1+G10))/(1-G11))-1</f>
        <v>0.2202175988171704</v>
      </c>
    </row>
    <row r="16" spans="1:7">
      <c r="A16" s="129"/>
      <c r="B16" s="97"/>
      <c r="C16" s="126"/>
      <c r="D16" s="126"/>
      <c r="E16" s="126"/>
      <c r="F16" s="126"/>
      <c r="G16" s="126"/>
    </row>
    <row r="17" spans="1:7">
      <c r="A17" s="129"/>
      <c r="B17" s="97"/>
      <c r="C17" s="126"/>
      <c r="D17" s="126"/>
      <c r="E17" s="126"/>
      <c r="F17" s="126"/>
      <c r="G17" s="126"/>
    </row>
    <row r="18" spans="1:7">
      <c r="A18"/>
      <c r="B18"/>
      <c r="C18"/>
      <c r="D18"/>
      <c r="E18"/>
      <c r="F18" s="2" t="s">
        <v>31</v>
      </c>
      <c r="G18"/>
    </row>
    <row r="19" spans="1:7">
      <c r="A19"/>
      <c r="B19"/>
      <c r="C19"/>
      <c r="D19"/>
      <c r="E19"/>
      <c r="F19" s="2"/>
      <c r="G19"/>
    </row>
    <row r="20" spans="1:7">
      <c r="A20"/>
      <c r="B20"/>
      <c r="C20"/>
      <c r="D20"/>
      <c r="E20"/>
      <c r="F20"/>
      <c r="G20"/>
    </row>
    <row r="21" spans="1:7">
      <c r="A21"/>
      <c r="B21"/>
      <c r="C21"/>
      <c r="D21" s="168" t="s">
        <v>71</v>
      </c>
      <c r="E21" s="168"/>
      <c r="F21" s="168"/>
      <c r="G21" s="168"/>
    </row>
    <row r="22" spans="1:7" ht="15" customHeight="1">
      <c r="A22"/>
      <c r="B22"/>
      <c r="C22"/>
      <c r="D22" s="169"/>
      <c r="E22" s="169"/>
      <c r="F22" s="169"/>
      <c r="G22" s="169"/>
    </row>
    <row r="23" spans="1:7">
      <c r="A23" s="120"/>
      <c r="B23" s="125"/>
      <c r="C23" s="125"/>
      <c r="D23" s="122"/>
      <c r="E23" s="130"/>
      <c r="F23" s="130"/>
      <c r="G23" s="131"/>
    </row>
    <row r="24" spans="1:7">
      <c r="A24" s="120"/>
      <c r="B24" s="125"/>
      <c r="C24" s="125"/>
      <c r="D24" s="122"/>
      <c r="E24" s="130"/>
      <c r="F24" s="130"/>
      <c r="G24" s="131"/>
    </row>
  </sheetData>
  <mergeCells count="3">
    <mergeCell ref="A2:G2"/>
    <mergeCell ref="A4:G4"/>
    <mergeCell ref="D21:G22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ORÇAMENTO</vt:lpstr>
      <vt:lpstr>Cronograma</vt:lpstr>
      <vt:lpstr>BDI</vt:lpstr>
      <vt:lpstr>BDI!Area_de_impressao</vt:lpstr>
      <vt:lpstr>Cronograma!Area_de_impressao</vt:lpstr>
      <vt:lpstr>ORÇAMENTO!Area_de_impressao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asilveira</cp:lastModifiedBy>
  <cp:lastPrinted>2018-08-22T12:19:08Z</cp:lastPrinted>
  <dcterms:created xsi:type="dcterms:W3CDTF">2018-07-27T12:10:12Z</dcterms:created>
  <dcterms:modified xsi:type="dcterms:W3CDTF">2018-09-04T19:01:06Z</dcterms:modified>
</cp:coreProperties>
</file>